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rkdworthenpsyd27-my.sharepoint.com/personal/markdworthenpsyd_markdworthenpsyd27_onmicrosoft_com/Documents/Assessment/ADHD_Assessment/ADHD/Wender/"/>
    </mc:Choice>
  </mc:AlternateContent>
  <xr:revisionPtr revIDLastSave="2" documentId="8_{EAD61AF9-9CE9-4677-9BA7-EA70326CBF1C}" xr6:coauthVersionLast="47" xr6:coauthVersionMax="47" xr10:uidLastSave="{FD1D4F83-E91F-4C77-8537-6A7DB247B286}"/>
  <bookViews>
    <workbookView minimized="1" xWindow="1785" yWindow="120" windowWidth="12555" windowHeight="15360" activeTab="6" xr2:uid="{57210CAD-DB3E-4A28-AD00-12CE7A2EA6CD}"/>
  </bookViews>
  <sheets>
    <sheet name="Disruptive mood behavior" sheetId="1" r:id="rId1"/>
    <sheet name="ADHD" sheetId="2" r:id="rId2"/>
    <sheet name="Academics" sheetId="7" r:id="rId3"/>
    <sheet name="1" sheetId="3" state="hidden" r:id="rId4"/>
    <sheet name="Social" sheetId="4" r:id="rId5"/>
    <sheet name="Anxiety-Dysphoria" sheetId="5" r:id="rId6"/>
    <sheet name="Enter-Responses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7" l="1"/>
  <c r="B7" i="7"/>
  <c r="B6" i="7"/>
  <c r="B5" i="7"/>
  <c r="B4" i="7"/>
  <c r="B3" i="7"/>
  <c r="B2" i="7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B2" i="5"/>
  <c r="B2" i="2"/>
  <c r="B3" i="2"/>
  <c r="B4" i="2"/>
  <c r="B5" i="2"/>
  <c r="B6" i="2"/>
  <c r="B7" i="2"/>
  <c r="B8" i="2"/>
  <c r="B2" i="4"/>
  <c r="B3" i="4"/>
  <c r="B4" i="4"/>
  <c r="B5" i="4"/>
  <c r="B6" i="4"/>
  <c r="B7" i="4"/>
  <c r="B8" i="4"/>
  <c r="B3" i="5"/>
  <c r="B4" i="5"/>
  <c r="B5" i="5"/>
  <c r="B6" i="5"/>
  <c r="B7" i="5"/>
  <c r="B8" i="5"/>
  <c r="B9" i="5"/>
  <c r="J28" i="6"/>
  <c r="B8" i="3"/>
  <c r="B7" i="3"/>
  <c r="B6" i="3"/>
  <c r="B5" i="3"/>
  <c r="B4" i="3"/>
  <c r="B3" i="3"/>
  <c r="B2" i="3"/>
  <c r="B47" i="6"/>
  <c r="B9" i="7" l="1"/>
  <c r="B18" i="1"/>
  <c r="J15" i="6" s="1"/>
  <c r="B9" i="3"/>
  <c r="J17" i="6" s="1"/>
  <c r="B9" i="4"/>
  <c r="I18" i="6" s="1"/>
  <c r="B10" i="5"/>
  <c r="I19" i="6" s="1"/>
  <c r="J19" i="6" l="1"/>
  <c r="J18" i="6"/>
  <c r="I17" i="6"/>
  <c r="I15" i="6"/>
  <c r="B9" i="2"/>
  <c r="J16" i="6" l="1"/>
  <c r="J20" i="6" s="1"/>
  <c r="I16" i="6"/>
  <c r="I20" i="6" s="1"/>
</calcChain>
</file>

<file path=xl/sharedStrings.xml><?xml version="1.0" encoding="utf-8"?>
<sst xmlns="http://schemas.openxmlformats.org/spreadsheetml/2006/main" count="39" uniqueCount="23">
  <si>
    <t>Item #</t>
  </si>
  <si>
    <t>Mean</t>
  </si>
  <si>
    <t>mean</t>
  </si>
  <si>
    <t>Item No.</t>
  </si>
  <si>
    <r>
      <t>22</t>
    </r>
    <r>
      <rPr>
        <b/>
        <sz val="12"/>
        <color rgb="FFC00000"/>
        <rFont val="Consolas"/>
        <family val="3"/>
      </rPr>
      <t>*</t>
    </r>
  </si>
  <si>
    <r>
      <t>1</t>
    </r>
    <r>
      <rPr>
        <b/>
        <sz val="11"/>
        <color rgb="FFFF0000"/>
        <rFont val="Consolas"/>
        <family val="3"/>
      </rPr>
      <t>*</t>
    </r>
  </si>
  <si>
    <r>
      <t>17</t>
    </r>
    <r>
      <rPr>
        <b/>
        <sz val="11"/>
        <color rgb="FFFF0000"/>
        <rFont val="Consolas"/>
        <family val="3"/>
      </rPr>
      <t>*</t>
    </r>
  </si>
  <si>
    <t>Item score</t>
  </si>
  <si>
    <t>TOTAL</t>
  </si>
  <si>
    <t>Non Clinical</t>
  </si>
  <si>
    <t>MDD/GAD</t>
  </si>
  <si>
    <t>Mood</t>
  </si>
  <si>
    <t>ADHD</t>
  </si>
  <si>
    <t>Academics</t>
  </si>
  <si>
    <t>Social</t>
  </si>
  <si>
    <t>Anxiety</t>
  </si>
  <si>
    <r>
      <rPr>
        <b/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Entered as a </t>
    </r>
    <r>
      <rPr>
        <b/>
        <sz val="11"/>
        <color rgb="FFFF0000"/>
        <rFont val="Calibri"/>
        <family val="2"/>
        <scheme val="minor"/>
      </rPr>
      <t>negative</t>
    </r>
    <r>
      <rPr>
        <sz val="11"/>
        <color theme="1"/>
        <rFont val="Calibri"/>
        <family val="2"/>
        <scheme val="minor"/>
      </rPr>
      <t xml:space="preserve"> number.</t>
    </r>
  </si>
  <si>
    <r>
      <rPr>
        <b/>
        <sz val="11"/>
        <color rgb="FFFF0000"/>
        <rFont val="Consolas"/>
        <family val="3"/>
      </rPr>
      <t>*</t>
    </r>
    <r>
      <rPr>
        <sz val="11"/>
        <color theme="1"/>
        <rFont val="Consolas"/>
        <family val="3"/>
      </rPr>
      <t xml:space="preserve">Entered as a </t>
    </r>
    <r>
      <rPr>
        <b/>
        <sz val="11"/>
        <color rgb="FFFF0000"/>
        <rFont val="Consolas"/>
        <family val="3"/>
      </rPr>
      <t>negative</t>
    </r>
    <r>
      <rPr>
        <sz val="11"/>
        <color theme="1"/>
        <rFont val="Consolas"/>
        <family val="3"/>
      </rPr>
      <t xml:space="preserve"> number!</t>
    </r>
  </si>
  <si>
    <t>Comparison Group*</t>
  </si>
  <si>
    <t>Fitted value*</t>
  </si>
  <si>
    <t xml:space="preserve">WURS-25 score = </t>
  </si>
  <si>
    <t>← This is the total of all WURS-45 items. This sum is not used for diagnostic hypotheses.</t>
  </si>
  <si>
    <r>
      <t>*</t>
    </r>
    <r>
      <rPr>
        <b/>
        <sz val="11"/>
        <color theme="1"/>
        <rFont val="Calibri"/>
        <family val="2"/>
        <scheme val="minor"/>
      </rPr>
      <t xml:space="preserve">Read the </t>
    </r>
    <r>
      <rPr>
        <b/>
        <i/>
        <sz val="11"/>
        <color theme="1"/>
        <rFont val="Calibri"/>
        <family val="2"/>
        <scheme val="minor"/>
      </rPr>
      <t>Handbook</t>
    </r>
    <r>
      <rPr>
        <sz val="11"/>
        <color theme="1"/>
        <rFont val="Calibri"/>
        <family val="2"/>
        <scheme val="minor"/>
      </rPr>
      <t xml:space="preserve">, pp. 20–28, to understand what these scores mean. </t>
    </r>
    <r>
      <rPr>
        <sz val="11"/>
        <color rgb="FFC00000"/>
        <rFont val="Calibri"/>
        <family val="2"/>
        <scheme val="minor"/>
      </rPr>
      <t xml:space="preserve">Do </t>
    </r>
    <r>
      <rPr>
        <i/>
        <sz val="11"/>
        <color rgb="FFC00000"/>
        <rFont val="Calibri"/>
        <family val="2"/>
        <scheme val="minor"/>
      </rPr>
      <t>not</t>
    </r>
    <r>
      <rPr>
        <sz val="11"/>
        <color rgb="FFC00000"/>
        <rFont val="Calibri"/>
        <family val="2"/>
        <scheme val="minor"/>
      </rPr>
      <t xml:space="preserve"> try to interpret on the fly</t>
    </r>
    <r>
      <rPr>
        <sz val="11"/>
        <color theme="1"/>
        <rFont val="Calibri"/>
        <family val="2"/>
        <scheme val="minor"/>
      </rPr>
      <t xml:space="preserve">. You must understand the principles involved. Do </t>
    </r>
    <r>
      <rPr>
        <i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diagnose based on these scores alone. [</t>
    </r>
    <r>
      <rPr>
        <i/>
        <sz val="11"/>
        <color theme="1"/>
        <rFont val="Calibri"/>
        <family val="2"/>
        <scheme val="minor"/>
      </rPr>
      <t>Citation</t>
    </r>
    <r>
      <rPr>
        <sz val="11"/>
        <color theme="1"/>
        <rFont val="Calibri"/>
        <family val="2"/>
        <scheme val="minor"/>
      </rPr>
      <t>: Frederick W. Reimherr et al., Handbook of Utah Scales for the Assessment and Treatment of ADHD in Adults (2022), https://perma.cc/F4VS-TMU5 . ]</t>
    </r>
    <r>
      <rPr>
        <b/>
        <i/>
        <sz val="11"/>
        <color theme="1"/>
        <rFont val="Calibri"/>
        <family val="2"/>
        <scheme val="minor"/>
      </rPr>
      <t xml:space="preserve"> Important note</t>
    </r>
    <r>
      <rPr>
        <sz val="11"/>
        <color theme="1"/>
        <rFont val="Calibri"/>
        <family val="2"/>
        <scheme val="minor"/>
      </rPr>
      <t xml:space="preserve">: This spreadsheet uses the formula for the WURS-45 as explained in the </t>
    </r>
    <r>
      <rPr>
        <i/>
        <sz val="11"/>
        <color theme="1"/>
        <rFont val="Calibri"/>
        <family val="2"/>
        <scheme val="minor"/>
      </rPr>
      <t>Handbook</t>
    </r>
    <r>
      <rPr>
        <sz val="11"/>
        <color theme="1"/>
        <rFont val="Calibri"/>
        <family val="2"/>
        <scheme val="minor"/>
      </rPr>
      <t xml:space="preserve"> (pp. 20–28). The fitted value formula provided in Gift et al. (2021) is for the WURS-61. [</t>
    </r>
    <r>
      <rPr>
        <i/>
        <sz val="11"/>
        <color theme="1"/>
        <rFont val="Calibri"/>
        <family val="2"/>
        <scheme val="minor"/>
      </rPr>
      <t>Citation</t>
    </r>
    <r>
      <rPr>
        <sz val="11"/>
        <color theme="1"/>
        <rFont val="Calibri"/>
        <family val="2"/>
        <scheme val="minor"/>
      </rPr>
      <t>: Gift, T. E., Reimherr, M. L., Marchant, B. K., Steans, T. A., &amp; Reimherr, F. W. (2021). Wender Utah Rating Scale: Psychometrics, clinical utility and implications regarding the elements of ADHD. Journal of Psychiatric Research, 135, 181-188.]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</si>
</sst>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onsolas"/>
      <family val="3"/>
    </font>
    <font>
      <b/>
      <sz val="11"/>
      <color rgb="FFFF0000"/>
      <name val="Consolas"/>
      <family val="3"/>
    </font>
    <font>
      <b/>
      <sz val="11"/>
      <color theme="1"/>
      <name val="Consolas"/>
      <family val="3"/>
    </font>
    <font>
      <b/>
      <sz val="12"/>
      <color rgb="FFC00000"/>
      <name val="Consolas"/>
      <family val="3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onsolas"/>
      <family val="3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/>
    <xf numFmtId="0" fontId="6" fillId="0" borderId="1" xfId="0" applyFont="1" applyBorder="1" applyAlignment="1">
      <alignment horizontal="center"/>
    </xf>
    <xf numFmtId="0" fontId="0" fillId="0" borderId="5" xfId="0" applyBorder="1"/>
    <xf numFmtId="164" fontId="0" fillId="0" borderId="1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6" fillId="0" borderId="2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1">
    <cellStyle name="Normal" xfId="0" builtinId="0"/>
  </cellStyles>
  <dxfs count="1">
    <dxf>
      <font>
        <color theme="1"/>
      </font>
      <fill>
        <patternFill>
          <bgColor theme="8" tint="0.3999450666829432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42D4-9749-4C49-AC76-63E27995FEA7}">
  <dimension ref="A1:D37"/>
  <sheetViews>
    <sheetView workbookViewId="0">
      <selection activeCell="B2" sqref="B2"/>
    </sheetView>
  </sheetViews>
  <sheetFormatPr defaultRowHeight="15" x14ac:dyDescent="0.25"/>
  <cols>
    <col min="1" max="1" width="13.85546875" customWidth="1"/>
    <col min="2" max="2" width="14.5703125" customWidth="1"/>
  </cols>
  <sheetData>
    <row r="1" spans="1:4" x14ac:dyDescent="0.25">
      <c r="A1" s="11" t="s">
        <v>0</v>
      </c>
      <c r="B1" s="11" t="s">
        <v>7</v>
      </c>
    </row>
    <row r="2" spans="1:4" x14ac:dyDescent="0.25">
      <c r="A2" s="2">
        <v>7</v>
      </c>
      <c r="B2" s="2">
        <f>'Enter-Responses'!B8</f>
        <v>0</v>
      </c>
    </row>
    <row r="3" spans="1:4" x14ac:dyDescent="0.25">
      <c r="A3" s="2">
        <v>9</v>
      </c>
      <c r="B3" s="2">
        <f>'Enter-Responses'!B10</f>
        <v>0</v>
      </c>
    </row>
    <row r="4" spans="1:4" x14ac:dyDescent="0.25">
      <c r="A4" s="2">
        <v>11</v>
      </c>
      <c r="B4" s="2">
        <f>'Enter-Responses'!B12</f>
        <v>0</v>
      </c>
    </row>
    <row r="5" spans="1:4" x14ac:dyDescent="0.25">
      <c r="A5" s="2">
        <v>13</v>
      </c>
      <c r="B5" s="2">
        <f>'Enter-Responses'!B14</f>
        <v>0</v>
      </c>
    </row>
    <row r="6" spans="1:4" x14ac:dyDescent="0.25">
      <c r="A6" s="2">
        <v>14</v>
      </c>
      <c r="B6" s="8">
        <f>'Enter-Responses'!B15</f>
        <v>0</v>
      </c>
      <c r="C6" s="1"/>
      <c r="D6" s="1"/>
    </row>
    <row r="7" spans="1:4" x14ac:dyDescent="0.25">
      <c r="A7" s="2">
        <v>16</v>
      </c>
      <c r="B7" s="8">
        <f>'Enter-Responses'!B17</f>
        <v>0</v>
      </c>
      <c r="C7" s="1"/>
      <c r="D7" s="1"/>
    </row>
    <row r="8" spans="1:4" x14ac:dyDescent="0.25">
      <c r="A8" s="2">
        <v>19</v>
      </c>
      <c r="B8" s="8">
        <f>'Enter-Responses'!B20</f>
        <v>0</v>
      </c>
      <c r="C8" s="1"/>
      <c r="D8" s="1"/>
    </row>
    <row r="9" spans="1:4" x14ac:dyDescent="0.25">
      <c r="A9" s="2">
        <v>20</v>
      </c>
      <c r="B9" s="8">
        <f>'Enter-Responses'!B21</f>
        <v>0</v>
      </c>
      <c r="C9" s="1"/>
      <c r="D9" s="1"/>
    </row>
    <row r="10" spans="1:4" x14ac:dyDescent="0.25">
      <c r="A10" s="2">
        <v>24</v>
      </c>
      <c r="B10" s="8">
        <f>'Enter-Responses'!B25</f>
        <v>0</v>
      </c>
      <c r="C10" s="1"/>
      <c r="D10" s="1"/>
    </row>
    <row r="11" spans="1:4" x14ac:dyDescent="0.25">
      <c r="A11" s="2">
        <v>25</v>
      </c>
      <c r="B11" s="8">
        <f>'Enter-Responses'!B26</f>
        <v>0</v>
      </c>
      <c r="C11" s="1"/>
      <c r="D11" s="1"/>
    </row>
    <row r="12" spans="1:4" x14ac:dyDescent="0.25">
      <c r="A12" s="2">
        <v>29</v>
      </c>
      <c r="B12" s="8">
        <f>'Enter-Responses'!B30</f>
        <v>0</v>
      </c>
      <c r="C12" s="1"/>
      <c r="D12" s="1"/>
    </row>
    <row r="13" spans="1:4" x14ac:dyDescent="0.25">
      <c r="A13" s="2">
        <v>30</v>
      </c>
      <c r="B13" s="8">
        <f>'Enter-Responses'!B31</f>
        <v>0</v>
      </c>
      <c r="C13" s="1"/>
      <c r="D13" s="1"/>
    </row>
    <row r="14" spans="1:4" x14ac:dyDescent="0.25">
      <c r="A14" s="2">
        <v>31</v>
      </c>
      <c r="B14" s="8">
        <f>'Enter-Responses'!B32</f>
        <v>0</v>
      </c>
      <c r="C14" s="1"/>
      <c r="D14" s="1"/>
    </row>
    <row r="15" spans="1:4" x14ac:dyDescent="0.25">
      <c r="A15" s="2">
        <v>33</v>
      </c>
      <c r="B15" s="8">
        <f>'Enter-Responses'!B34</f>
        <v>0</v>
      </c>
      <c r="C15" s="1"/>
      <c r="D15" s="1"/>
    </row>
    <row r="16" spans="1:4" x14ac:dyDescent="0.25">
      <c r="A16" s="2">
        <v>34</v>
      </c>
      <c r="B16" s="8">
        <f>'Enter-Responses'!B35</f>
        <v>0</v>
      </c>
      <c r="C16" s="1"/>
      <c r="D16" s="1"/>
    </row>
    <row r="17" spans="1:4" x14ac:dyDescent="0.25">
      <c r="A17" s="2">
        <v>45</v>
      </c>
      <c r="B17" s="8">
        <f>'Enter-Responses'!B46</f>
        <v>0</v>
      </c>
      <c r="C17" s="1"/>
      <c r="D17" s="1"/>
    </row>
    <row r="18" spans="1:4" x14ac:dyDescent="0.25">
      <c r="A18" s="11" t="s">
        <v>1</v>
      </c>
      <c r="B18" s="18">
        <f>AVERAGE(B2:B17)</f>
        <v>0</v>
      </c>
      <c r="C18" s="1"/>
      <c r="D18" s="1"/>
    </row>
    <row r="19" spans="1:4" x14ac:dyDescent="0.25">
      <c r="A19" s="2"/>
      <c r="B19" s="2"/>
      <c r="C19" s="1"/>
      <c r="D19" s="1"/>
    </row>
    <row r="20" spans="1:4" x14ac:dyDescent="0.25">
      <c r="A20" s="2"/>
      <c r="B20" s="2"/>
      <c r="C20" s="1"/>
      <c r="D20" s="1"/>
    </row>
    <row r="21" spans="1:4" x14ac:dyDescent="0.25">
      <c r="A21" s="2"/>
      <c r="C21" s="1"/>
      <c r="D21" s="1"/>
    </row>
    <row r="22" spans="1:4" x14ac:dyDescent="0.25">
      <c r="A22" s="2"/>
      <c r="C22" s="1"/>
      <c r="D22" s="1"/>
    </row>
    <row r="23" spans="1:4" x14ac:dyDescent="0.25">
      <c r="A23" s="2"/>
      <c r="C23" s="1"/>
      <c r="D23" s="1"/>
    </row>
    <row r="24" spans="1:4" x14ac:dyDescent="0.25">
      <c r="A24" s="2"/>
      <c r="C24" s="1"/>
      <c r="D24" s="1"/>
    </row>
    <row r="25" spans="1:4" x14ac:dyDescent="0.25">
      <c r="A25" s="2"/>
      <c r="C25" s="1"/>
      <c r="D25" s="1"/>
    </row>
    <row r="26" spans="1:4" x14ac:dyDescent="0.25">
      <c r="A26" s="2"/>
      <c r="C26" s="1"/>
      <c r="D26" s="1"/>
    </row>
    <row r="27" spans="1:4" x14ac:dyDescent="0.25">
      <c r="A27" s="2"/>
      <c r="C27" s="1"/>
      <c r="D27" s="1"/>
    </row>
    <row r="28" spans="1:4" x14ac:dyDescent="0.25">
      <c r="A28" s="2"/>
      <c r="C28" s="1"/>
      <c r="D28" s="1"/>
    </row>
    <row r="29" spans="1:4" x14ac:dyDescent="0.25">
      <c r="A29" s="2"/>
      <c r="C29" s="1"/>
      <c r="D29" s="1"/>
    </row>
    <row r="30" spans="1:4" x14ac:dyDescent="0.25">
      <c r="A30" s="2"/>
      <c r="C30" s="1"/>
      <c r="D30" s="1"/>
    </row>
    <row r="31" spans="1:4" x14ac:dyDescent="0.25">
      <c r="A31" s="2"/>
      <c r="C31" s="1"/>
      <c r="D31" s="1"/>
    </row>
    <row r="32" spans="1:4" x14ac:dyDescent="0.25">
      <c r="A32" s="2"/>
      <c r="C32" s="1"/>
      <c r="D32" s="1"/>
    </row>
    <row r="33" spans="1:4" x14ac:dyDescent="0.25">
      <c r="A33" s="2"/>
      <c r="C33" s="1"/>
      <c r="D33" s="1"/>
    </row>
    <row r="34" spans="1:4" x14ac:dyDescent="0.25">
      <c r="A34" s="2"/>
      <c r="C34" s="1"/>
      <c r="D34" s="1"/>
    </row>
    <row r="35" spans="1:4" x14ac:dyDescent="0.25">
      <c r="A35" s="2"/>
      <c r="C35" s="1"/>
      <c r="D35" s="1"/>
    </row>
    <row r="36" spans="1:4" x14ac:dyDescent="0.25">
      <c r="A36" s="2"/>
      <c r="C36" s="1"/>
      <c r="D36" s="1"/>
    </row>
    <row r="37" spans="1:4" x14ac:dyDescent="0.25">
      <c r="A37" s="2"/>
      <c r="C37" s="1"/>
      <c r="D37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BFD8B-FD24-46A9-8BF0-DB669145D08B}">
  <dimension ref="A1:C34"/>
  <sheetViews>
    <sheetView workbookViewId="0">
      <selection activeCell="A9" sqref="A9"/>
    </sheetView>
  </sheetViews>
  <sheetFormatPr defaultRowHeight="15" x14ac:dyDescent="0.25"/>
  <cols>
    <col min="1" max="1" width="10.42578125" customWidth="1"/>
    <col min="2" max="2" width="13.140625" customWidth="1"/>
    <col min="3" max="3" width="48.140625" customWidth="1"/>
  </cols>
  <sheetData>
    <row r="1" spans="1:3" x14ac:dyDescent="0.25">
      <c r="A1" s="2" t="s">
        <v>0</v>
      </c>
      <c r="B1" s="2" t="s">
        <v>7</v>
      </c>
    </row>
    <row r="2" spans="1:3" x14ac:dyDescent="0.25">
      <c r="A2" s="2">
        <v>3</v>
      </c>
      <c r="B2" s="8">
        <f>'Enter-Responses'!B4</f>
        <v>0</v>
      </c>
    </row>
    <row r="3" spans="1:3" x14ac:dyDescent="0.25">
      <c r="A3" s="2">
        <v>6</v>
      </c>
      <c r="B3" s="8">
        <f>'Enter-Responses'!B7</f>
        <v>0</v>
      </c>
    </row>
    <row r="4" spans="1:3" x14ac:dyDescent="0.25">
      <c r="A4" s="2">
        <v>10</v>
      </c>
      <c r="B4" s="8">
        <f>'Enter-Responses'!B11</f>
        <v>0</v>
      </c>
    </row>
    <row r="5" spans="1:3" x14ac:dyDescent="0.25">
      <c r="A5" s="2">
        <v>18</v>
      </c>
      <c r="B5" s="8">
        <f>'Enter-Responses'!B19</f>
        <v>0</v>
      </c>
    </row>
    <row r="6" spans="1:3" x14ac:dyDescent="0.25">
      <c r="A6" s="2">
        <v>21</v>
      </c>
      <c r="B6" s="8">
        <f>'Enter-Responses'!B22</f>
        <v>0</v>
      </c>
    </row>
    <row r="7" spans="1:3" x14ac:dyDescent="0.25">
      <c r="A7" s="2">
        <v>44</v>
      </c>
      <c r="B7" s="8">
        <f>'Enter-Responses'!B45</f>
        <v>0</v>
      </c>
    </row>
    <row r="8" spans="1:3" ht="15.75" x14ac:dyDescent="0.25">
      <c r="A8" s="2" t="s">
        <v>4</v>
      </c>
      <c r="B8" s="8">
        <f>'Enter-Responses'!B23*-1</f>
        <v>0</v>
      </c>
      <c r="C8" t="s">
        <v>16</v>
      </c>
    </row>
    <row r="9" spans="1:3" x14ac:dyDescent="0.25">
      <c r="A9" s="2" t="s">
        <v>2</v>
      </c>
      <c r="B9" s="18">
        <f>AVERAGE(B2:B8)</f>
        <v>0</v>
      </c>
      <c r="C9" s="1"/>
    </row>
    <row r="10" spans="1:3" x14ac:dyDescent="0.25">
      <c r="A10" s="2"/>
      <c r="B10" s="2"/>
    </row>
    <row r="11" spans="1:3" x14ac:dyDescent="0.25">
      <c r="A11" s="2"/>
      <c r="B11" s="2"/>
    </row>
    <row r="12" spans="1:3" x14ac:dyDescent="0.25">
      <c r="A12" s="2"/>
      <c r="B12" s="2"/>
    </row>
    <row r="13" spans="1:3" x14ac:dyDescent="0.25">
      <c r="A13" s="2"/>
      <c r="B13" s="2"/>
    </row>
    <row r="14" spans="1:3" x14ac:dyDescent="0.25">
      <c r="A14" s="2"/>
      <c r="B14" s="2"/>
    </row>
    <row r="15" spans="1:3" x14ac:dyDescent="0.25">
      <c r="A15" s="2"/>
      <c r="B15" s="2"/>
    </row>
    <row r="16" spans="1:3" x14ac:dyDescent="0.25">
      <c r="A16" s="2"/>
      <c r="B16" s="2"/>
    </row>
    <row r="17" spans="1:2" x14ac:dyDescent="0.25">
      <c r="A17" s="2"/>
      <c r="B17" s="2"/>
    </row>
    <row r="18" spans="1:2" x14ac:dyDescent="0.25">
      <c r="A18" s="2"/>
      <c r="B18" s="2"/>
    </row>
    <row r="19" spans="1:2" x14ac:dyDescent="0.25">
      <c r="A19" s="2"/>
      <c r="B19" s="2"/>
    </row>
    <row r="20" spans="1:2" x14ac:dyDescent="0.25">
      <c r="A20" s="2"/>
      <c r="B20" s="2"/>
    </row>
    <row r="21" spans="1:2" x14ac:dyDescent="0.25">
      <c r="A21" s="2"/>
      <c r="B21" s="2"/>
    </row>
    <row r="22" spans="1:2" x14ac:dyDescent="0.25">
      <c r="A22" s="2"/>
      <c r="B22" s="2"/>
    </row>
    <row r="23" spans="1:2" x14ac:dyDescent="0.25">
      <c r="A23" s="2"/>
      <c r="B23" s="2"/>
    </row>
    <row r="24" spans="1:2" x14ac:dyDescent="0.25">
      <c r="A24" s="2"/>
      <c r="B24" s="2"/>
    </row>
    <row r="25" spans="1:2" x14ac:dyDescent="0.25">
      <c r="A25" s="2"/>
      <c r="B25" s="2"/>
    </row>
    <row r="26" spans="1:2" x14ac:dyDescent="0.25">
      <c r="A26" s="2"/>
      <c r="B26" s="2"/>
    </row>
    <row r="27" spans="1:2" x14ac:dyDescent="0.25">
      <c r="A27" s="2"/>
      <c r="B27" s="2"/>
    </row>
    <row r="28" spans="1:2" x14ac:dyDescent="0.25">
      <c r="A28" s="2"/>
      <c r="B28" s="2"/>
    </row>
    <row r="29" spans="1:2" x14ac:dyDescent="0.25">
      <c r="A29" s="2"/>
      <c r="B29" s="2"/>
    </row>
    <row r="30" spans="1:2" x14ac:dyDescent="0.25">
      <c r="A30" s="2"/>
      <c r="B30" s="2"/>
    </row>
    <row r="31" spans="1:2" x14ac:dyDescent="0.25">
      <c r="A31" s="2"/>
      <c r="B31" s="2"/>
    </row>
    <row r="32" spans="1:2" x14ac:dyDescent="0.25">
      <c r="A32" s="2"/>
      <c r="B32" s="2"/>
    </row>
    <row r="33" spans="1:2" x14ac:dyDescent="0.25">
      <c r="A33" s="2"/>
      <c r="B33" s="2"/>
    </row>
    <row r="34" spans="1:2" x14ac:dyDescent="0.25">
      <c r="A34" s="3"/>
      <c r="B34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06E75-4217-455A-9AD1-831359281515}">
  <dimension ref="A1:B9"/>
  <sheetViews>
    <sheetView workbookViewId="0">
      <selection sqref="A1:B9"/>
    </sheetView>
  </sheetViews>
  <sheetFormatPr defaultRowHeight="15" x14ac:dyDescent="0.25"/>
  <cols>
    <col min="2" max="2" width="12.42578125" customWidth="1"/>
  </cols>
  <sheetData>
    <row r="1" spans="1:2" x14ac:dyDescent="0.25">
      <c r="A1" s="2" t="s">
        <v>0</v>
      </c>
      <c r="B1" s="2" t="s">
        <v>7</v>
      </c>
    </row>
    <row r="2" spans="1:2" x14ac:dyDescent="0.25">
      <c r="A2" s="2">
        <v>37</v>
      </c>
      <c r="B2" s="2">
        <f>'Enter-Responses'!B38</f>
        <v>0</v>
      </c>
    </row>
    <row r="3" spans="1:2" x14ac:dyDescent="0.25">
      <c r="A3" s="2">
        <v>38</v>
      </c>
      <c r="B3" s="2">
        <f>'Enter-Responses'!B39</f>
        <v>0</v>
      </c>
    </row>
    <row r="4" spans="1:2" x14ac:dyDescent="0.25">
      <c r="A4" s="2">
        <v>39</v>
      </c>
      <c r="B4" s="2">
        <f>'Enter-Responses'!B40</f>
        <v>0</v>
      </c>
    </row>
    <row r="5" spans="1:2" x14ac:dyDescent="0.25">
      <c r="A5" s="2">
        <v>40</v>
      </c>
      <c r="B5" s="2">
        <f>'Enter-Responses'!B41</f>
        <v>0</v>
      </c>
    </row>
    <row r="6" spans="1:2" x14ac:dyDescent="0.25">
      <c r="A6" s="2">
        <v>41</v>
      </c>
      <c r="B6" s="2">
        <f>'Enter-Responses'!B42</f>
        <v>0</v>
      </c>
    </row>
    <row r="7" spans="1:2" x14ac:dyDescent="0.25">
      <c r="A7" s="2">
        <v>42</v>
      </c>
      <c r="B7" s="2">
        <f>'Enter-Responses'!B43</f>
        <v>0</v>
      </c>
    </row>
    <row r="8" spans="1:2" x14ac:dyDescent="0.25">
      <c r="A8" s="2">
        <v>43</v>
      </c>
      <c r="B8" s="2">
        <f>'Enter-Responses'!B44</f>
        <v>0</v>
      </c>
    </row>
    <row r="9" spans="1:2" x14ac:dyDescent="0.25">
      <c r="A9" s="2" t="s">
        <v>2</v>
      </c>
      <c r="B9" s="2">
        <f>AVERAGE(B2:B8)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FB9E3-54EB-4326-82C6-D952F4B1529E}">
  <dimension ref="A1:E15"/>
  <sheetViews>
    <sheetView workbookViewId="0">
      <selection activeCell="B9" sqref="B9"/>
    </sheetView>
  </sheetViews>
  <sheetFormatPr defaultRowHeight="15" x14ac:dyDescent="0.25"/>
  <cols>
    <col min="1" max="1" width="11.42578125" customWidth="1"/>
    <col min="2" max="2" width="16.28515625" customWidth="1"/>
  </cols>
  <sheetData>
    <row r="1" spans="1:5" x14ac:dyDescent="0.25">
      <c r="A1" s="5" t="s">
        <v>3</v>
      </c>
      <c r="B1" s="5" t="s">
        <v>7</v>
      </c>
      <c r="C1" s="1"/>
      <c r="D1" s="1"/>
      <c r="E1" s="1"/>
    </row>
    <row r="2" spans="1:5" x14ac:dyDescent="0.25">
      <c r="A2" s="8">
        <v>37</v>
      </c>
      <c r="B2" s="8">
        <f>'Enter-Responses'!B38</f>
        <v>0</v>
      </c>
      <c r="C2" s="1"/>
      <c r="D2" s="1"/>
      <c r="E2" s="1"/>
    </row>
    <row r="3" spans="1:5" x14ac:dyDescent="0.25">
      <c r="A3" s="8">
        <v>38</v>
      </c>
      <c r="B3" s="8">
        <f>'Enter-Responses'!B39</f>
        <v>0</v>
      </c>
      <c r="C3" s="1"/>
      <c r="D3" s="1"/>
      <c r="E3" s="1"/>
    </row>
    <row r="4" spans="1:5" x14ac:dyDescent="0.25">
      <c r="A4" s="8">
        <v>39</v>
      </c>
      <c r="B4" s="8">
        <f>'Enter-Responses'!B40</f>
        <v>0</v>
      </c>
      <c r="C4" s="1"/>
      <c r="D4" s="1"/>
      <c r="E4" s="1"/>
    </row>
    <row r="5" spans="1:5" x14ac:dyDescent="0.25">
      <c r="A5" s="8">
        <v>40</v>
      </c>
      <c r="B5" s="8">
        <f>'Enter-Responses'!B41</f>
        <v>0</v>
      </c>
      <c r="C5" s="1"/>
      <c r="D5" s="1"/>
      <c r="E5" s="1"/>
    </row>
    <row r="6" spans="1:5" x14ac:dyDescent="0.25">
      <c r="A6" s="8">
        <v>41</v>
      </c>
      <c r="B6" s="8">
        <f>'Enter-Responses'!B42</f>
        <v>0</v>
      </c>
      <c r="C6" s="1"/>
      <c r="D6" s="1"/>
      <c r="E6" s="1"/>
    </row>
    <row r="7" spans="1:5" x14ac:dyDescent="0.25">
      <c r="A7" s="8">
        <v>42</v>
      </c>
      <c r="B7" s="8">
        <f>'Enter-Responses'!B43</f>
        <v>0</v>
      </c>
      <c r="C7" s="1"/>
      <c r="D7" s="1"/>
      <c r="E7" s="1"/>
    </row>
    <row r="8" spans="1:5" x14ac:dyDescent="0.25">
      <c r="A8" s="8">
        <v>43</v>
      </c>
      <c r="B8" s="8">
        <f>'Enter-Responses'!B44</f>
        <v>0</v>
      </c>
      <c r="C8" s="1"/>
      <c r="D8" s="1"/>
      <c r="E8" s="1"/>
    </row>
    <row r="9" spans="1:5" x14ac:dyDescent="0.25">
      <c r="A9" s="4" t="s">
        <v>2</v>
      </c>
      <c r="B9" s="18">
        <f>AVERAGE(B2:B8)</f>
        <v>0</v>
      </c>
      <c r="C9" s="1"/>
      <c r="D9" s="1"/>
      <c r="E9" s="1"/>
    </row>
    <row r="10" spans="1:5" x14ac:dyDescent="0.25">
      <c r="A10" s="7"/>
      <c r="B10" s="7"/>
      <c r="C10" s="1"/>
      <c r="D10" s="1"/>
      <c r="E10" s="1"/>
    </row>
    <row r="11" spans="1:5" x14ac:dyDescent="0.25">
      <c r="A11" s="7"/>
      <c r="B11" s="7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1"/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1"/>
      <c r="B15" s="1"/>
      <c r="C15" s="1"/>
      <c r="D15" s="1"/>
      <c r="E15" s="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57272-1F0D-454A-AE75-3115B7E7004F}">
  <dimension ref="A1:D18"/>
  <sheetViews>
    <sheetView workbookViewId="0">
      <selection activeCell="B9" sqref="B9"/>
    </sheetView>
  </sheetViews>
  <sheetFormatPr defaultRowHeight="15" x14ac:dyDescent="0.25"/>
  <cols>
    <col min="1" max="1" width="11.7109375" style="10" customWidth="1"/>
    <col min="2" max="2" width="14.28515625" style="10" customWidth="1"/>
    <col min="3" max="3" width="36.140625" bestFit="1" customWidth="1"/>
  </cols>
  <sheetData>
    <row r="1" spans="1:4" x14ac:dyDescent="0.25">
      <c r="A1" s="2" t="s">
        <v>3</v>
      </c>
      <c r="B1" s="2" t="s">
        <v>7</v>
      </c>
      <c r="C1" s="6"/>
      <c r="D1" s="1"/>
    </row>
    <row r="2" spans="1:4" x14ac:dyDescent="0.25">
      <c r="A2" s="2" t="s">
        <v>5</v>
      </c>
      <c r="B2" s="2">
        <f>'Enter-Responses'!B2*-1</f>
        <v>0</v>
      </c>
      <c r="C2" s="6" t="s">
        <v>17</v>
      </c>
      <c r="D2" s="1"/>
    </row>
    <row r="3" spans="1:4" x14ac:dyDescent="0.25">
      <c r="A3" s="2">
        <v>8</v>
      </c>
      <c r="B3" s="2">
        <f>'Enter-Responses'!B9</f>
        <v>0</v>
      </c>
      <c r="C3" s="6"/>
      <c r="D3" s="1"/>
    </row>
    <row r="4" spans="1:4" x14ac:dyDescent="0.25">
      <c r="A4" s="2">
        <v>15</v>
      </c>
      <c r="B4" s="2">
        <f>'Enter-Responses'!B16</f>
        <v>0</v>
      </c>
      <c r="C4" s="6"/>
      <c r="D4" s="1"/>
    </row>
    <row r="5" spans="1:4" x14ac:dyDescent="0.25">
      <c r="A5" s="2" t="s">
        <v>6</v>
      </c>
      <c r="B5" s="2">
        <f>'Enter-Responses'!B18*-1</f>
        <v>0</v>
      </c>
      <c r="C5" s="6" t="s">
        <v>17</v>
      </c>
      <c r="D5" s="1"/>
    </row>
    <row r="6" spans="1:4" x14ac:dyDescent="0.25">
      <c r="A6" s="2">
        <v>26</v>
      </c>
      <c r="B6" s="2">
        <f>'Enter-Responses'!B27</f>
        <v>0</v>
      </c>
      <c r="C6" s="6"/>
      <c r="D6" s="1"/>
    </row>
    <row r="7" spans="1:4" x14ac:dyDescent="0.25">
      <c r="A7" s="2">
        <v>27</v>
      </c>
      <c r="B7" s="2">
        <f>'Enter-Responses'!B28</f>
        <v>0</v>
      </c>
      <c r="C7" s="6"/>
      <c r="D7" s="1"/>
    </row>
    <row r="8" spans="1:4" x14ac:dyDescent="0.25">
      <c r="A8" s="2">
        <v>32</v>
      </c>
      <c r="B8" s="2">
        <f>'Enter-Responses'!B33</f>
        <v>0</v>
      </c>
      <c r="C8" s="6"/>
      <c r="D8" s="1"/>
    </row>
    <row r="9" spans="1:4" x14ac:dyDescent="0.25">
      <c r="A9" s="2" t="s">
        <v>2</v>
      </c>
      <c r="B9" s="18">
        <f>AVERAGE(B2:B8)</f>
        <v>0</v>
      </c>
      <c r="C9" s="6"/>
      <c r="D9" s="1"/>
    </row>
    <row r="10" spans="1:4" x14ac:dyDescent="0.25">
      <c r="A10" s="2"/>
      <c r="B10" s="2"/>
      <c r="C10" s="6"/>
      <c r="D10" s="1"/>
    </row>
    <row r="11" spans="1:4" x14ac:dyDescent="0.25">
      <c r="A11" s="2"/>
      <c r="B11" s="2"/>
      <c r="C11" s="6"/>
      <c r="D11" s="1"/>
    </row>
    <row r="12" spans="1:4" x14ac:dyDescent="0.25">
      <c r="A12" s="2"/>
      <c r="B12" s="2"/>
      <c r="C12" s="6"/>
      <c r="D12" s="1"/>
    </row>
    <row r="13" spans="1:4" x14ac:dyDescent="0.25">
      <c r="A13" s="2"/>
      <c r="B13" s="2"/>
      <c r="C13" s="6"/>
      <c r="D13" s="1"/>
    </row>
    <row r="14" spans="1:4" x14ac:dyDescent="0.25">
      <c r="A14" s="2"/>
      <c r="B14" s="2"/>
      <c r="C14" s="6"/>
      <c r="D14" s="1"/>
    </row>
    <row r="15" spans="1:4" x14ac:dyDescent="0.25">
      <c r="A15" s="2"/>
      <c r="B15" s="2"/>
      <c r="C15" s="6"/>
      <c r="D15" s="1"/>
    </row>
    <row r="16" spans="1:4" x14ac:dyDescent="0.25">
      <c r="A16" s="3"/>
      <c r="B16" s="3"/>
      <c r="C16" s="9"/>
    </row>
    <row r="17" spans="1:3" x14ac:dyDescent="0.25">
      <c r="A17" s="3"/>
      <c r="B17" s="3"/>
      <c r="C17" s="9"/>
    </row>
    <row r="18" spans="1:3" x14ac:dyDescent="0.25">
      <c r="A18" s="3"/>
      <c r="B18" s="3"/>
      <c r="C18" s="9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EE443-B5C5-4789-9E89-6E90698C366E}">
  <dimension ref="A1:D17"/>
  <sheetViews>
    <sheetView workbookViewId="0">
      <selection activeCell="B10" sqref="B10"/>
    </sheetView>
  </sheetViews>
  <sheetFormatPr defaultRowHeight="15" x14ac:dyDescent="0.25"/>
  <cols>
    <col min="1" max="1" width="18.5703125" customWidth="1"/>
    <col min="2" max="2" width="15.140625" customWidth="1"/>
  </cols>
  <sheetData>
    <row r="1" spans="1:4" x14ac:dyDescent="0.25">
      <c r="A1" s="2" t="s">
        <v>0</v>
      </c>
      <c r="B1" s="2" t="s">
        <v>7</v>
      </c>
      <c r="C1" s="2"/>
      <c r="D1" s="2"/>
    </row>
    <row r="2" spans="1:4" x14ac:dyDescent="0.25">
      <c r="A2" s="2">
        <v>2</v>
      </c>
      <c r="B2" s="2">
        <f>'Enter-Responses'!B823</f>
        <v>0</v>
      </c>
      <c r="C2" s="2"/>
      <c r="D2" s="2"/>
    </row>
    <row r="3" spans="1:4" x14ac:dyDescent="0.25">
      <c r="A3" s="2">
        <v>4</v>
      </c>
      <c r="B3" s="2">
        <f>'Enter-Responses'!B5</f>
        <v>0</v>
      </c>
      <c r="C3" s="2"/>
      <c r="D3" s="2"/>
    </row>
    <row r="4" spans="1:4" x14ac:dyDescent="0.25">
      <c r="A4" s="2">
        <v>5</v>
      </c>
      <c r="B4" s="2">
        <f>'Enter-Responses'!B6</f>
        <v>0</v>
      </c>
      <c r="C4" s="2"/>
      <c r="D4" s="2"/>
    </row>
    <row r="5" spans="1:4" x14ac:dyDescent="0.25">
      <c r="A5" s="2">
        <v>12</v>
      </c>
      <c r="B5" s="2">
        <f>'Enter-Responses'!B13</f>
        <v>0</v>
      </c>
      <c r="C5" s="2"/>
      <c r="D5" s="2"/>
    </row>
    <row r="6" spans="1:4" x14ac:dyDescent="0.25">
      <c r="A6" s="2">
        <v>23</v>
      </c>
      <c r="B6" s="2">
        <f>'Enter-Responses'!B24</f>
        <v>0</v>
      </c>
      <c r="C6" s="2"/>
      <c r="D6" s="2"/>
    </row>
    <row r="7" spans="1:4" x14ac:dyDescent="0.25">
      <c r="A7" s="2">
        <v>28</v>
      </c>
      <c r="B7" s="2">
        <f>'Enter-Responses'!B29</f>
        <v>0</v>
      </c>
      <c r="C7" s="2"/>
      <c r="D7" s="2"/>
    </row>
    <row r="8" spans="1:4" x14ac:dyDescent="0.25">
      <c r="A8" s="2">
        <v>35</v>
      </c>
      <c r="B8" s="2">
        <f>'Enter-Responses'!B36</f>
        <v>0</v>
      </c>
      <c r="C8" s="2"/>
      <c r="D8" s="2"/>
    </row>
    <row r="9" spans="1:4" x14ac:dyDescent="0.25">
      <c r="A9" s="2">
        <v>36</v>
      </c>
      <c r="B9" s="2">
        <f>'Enter-Responses'!B37</f>
        <v>0</v>
      </c>
      <c r="C9" s="2"/>
      <c r="D9" s="2"/>
    </row>
    <row r="10" spans="1:4" x14ac:dyDescent="0.25">
      <c r="A10" s="2" t="s">
        <v>2</v>
      </c>
      <c r="B10" s="18">
        <f>AVERAGE(B2:B9)</f>
        <v>0</v>
      </c>
      <c r="C10" s="2"/>
      <c r="D10" s="2"/>
    </row>
    <row r="11" spans="1:4" x14ac:dyDescent="0.25">
      <c r="A11" s="2"/>
      <c r="B11" s="2"/>
      <c r="C11" s="2"/>
      <c r="D11" s="2"/>
    </row>
    <row r="12" spans="1:4" x14ac:dyDescent="0.25">
      <c r="A12" s="2"/>
      <c r="B12" s="2"/>
      <c r="C12" s="2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2"/>
      <c r="C14" s="2"/>
      <c r="D14" s="2"/>
    </row>
    <row r="15" spans="1:4" x14ac:dyDescent="0.25">
      <c r="A15" s="2"/>
      <c r="B15" s="2"/>
      <c r="C15" s="2"/>
      <c r="D15" s="2"/>
    </row>
    <row r="16" spans="1:4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B899-E8CE-46BE-AEE0-BA7D9D23A1FD}">
  <dimension ref="A1:BA53"/>
  <sheetViews>
    <sheetView tabSelected="1" workbookViewId="0">
      <selection activeCell="H22" sqref="H22:AB25"/>
    </sheetView>
  </sheetViews>
  <sheetFormatPr defaultRowHeight="15" x14ac:dyDescent="0.25"/>
  <cols>
    <col min="1" max="1" width="12.28515625" customWidth="1"/>
    <col min="2" max="2" width="15.140625" customWidth="1"/>
    <col min="3" max="3" width="29" customWidth="1"/>
    <col min="4" max="4" width="6" customWidth="1"/>
    <col min="5" max="6" width="9.140625" hidden="1" customWidth="1"/>
    <col min="7" max="7" width="6.140625" hidden="1" customWidth="1"/>
    <col min="8" max="8" width="13.5703125" customWidth="1"/>
    <col min="9" max="10" width="12" bestFit="1" customWidth="1"/>
  </cols>
  <sheetData>
    <row r="1" spans="1:10" x14ac:dyDescent="0.25">
      <c r="A1" s="2" t="s">
        <v>3</v>
      </c>
      <c r="B1" s="2" t="s">
        <v>7</v>
      </c>
      <c r="C1" s="2"/>
      <c r="D1" s="2"/>
    </row>
    <row r="2" spans="1:10" x14ac:dyDescent="0.25">
      <c r="A2" s="2">
        <v>1</v>
      </c>
      <c r="B2" s="14"/>
      <c r="C2" s="2"/>
      <c r="D2" s="2"/>
    </row>
    <row r="3" spans="1:10" x14ac:dyDescent="0.25">
      <c r="A3" s="2">
        <v>2</v>
      </c>
      <c r="B3" s="12"/>
      <c r="C3" s="2"/>
      <c r="D3" s="2"/>
    </row>
    <row r="4" spans="1:10" x14ac:dyDescent="0.25">
      <c r="A4" s="2">
        <v>3</v>
      </c>
      <c r="B4" s="12"/>
      <c r="C4" s="2"/>
      <c r="D4" s="2"/>
    </row>
    <row r="5" spans="1:10" x14ac:dyDescent="0.25">
      <c r="A5" s="2">
        <v>4</v>
      </c>
      <c r="B5" s="12"/>
      <c r="C5" s="2"/>
      <c r="D5" s="2"/>
    </row>
    <row r="6" spans="1:10" x14ac:dyDescent="0.25">
      <c r="A6" s="2">
        <v>5</v>
      </c>
      <c r="B6" s="12"/>
      <c r="C6" s="2"/>
      <c r="D6" s="2"/>
    </row>
    <row r="7" spans="1:10" x14ac:dyDescent="0.25">
      <c r="A7" s="2">
        <v>6</v>
      </c>
      <c r="B7" s="12"/>
      <c r="C7" s="2"/>
      <c r="D7" s="2"/>
    </row>
    <row r="8" spans="1:10" x14ac:dyDescent="0.25">
      <c r="A8" s="2">
        <v>7</v>
      </c>
      <c r="B8" s="12"/>
      <c r="C8" s="2"/>
      <c r="D8" s="2"/>
    </row>
    <row r="9" spans="1:10" x14ac:dyDescent="0.25">
      <c r="A9" s="2">
        <v>8</v>
      </c>
      <c r="B9" s="12"/>
      <c r="C9" s="2"/>
      <c r="D9" s="2"/>
    </row>
    <row r="10" spans="1:10" x14ac:dyDescent="0.25">
      <c r="A10" s="2">
        <v>9</v>
      </c>
      <c r="B10" s="12"/>
      <c r="C10" s="2"/>
      <c r="D10" s="2"/>
    </row>
    <row r="11" spans="1:10" x14ac:dyDescent="0.25">
      <c r="A11" s="2">
        <v>10</v>
      </c>
      <c r="B11" s="12"/>
      <c r="C11" s="2"/>
      <c r="D11" s="2"/>
    </row>
    <row r="12" spans="1:10" x14ac:dyDescent="0.25">
      <c r="A12" s="2">
        <v>11</v>
      </c>
      <c r="B12" s="12"/>
      <c r="C12" s="2"/>
      <c r="D12" s="2"/>
      <c r="I12" s="22" t="s">
        <v>18</v>
      </c>
      <c r="J12" s="22"/>
    </row>
    <row r="13" spans="1:10" x14ac:dyDescent="0.25">
      <c r="A13" s="2">
        <v>12</v>
      </c>
      <c r="B13" s="12"/>
      <c r="C13" s="2"/>
      <c r="D13" s="2"/>
      <c r="I13" s="13" t="s">
        <v>9</v>
      </c>
      <c r="J13" s="13" t="s">
        <v>10</v>
      </c>
    </row>
    <row r="14" spans="1:10" x14ac:dyDescent="0.25">
      <c r="A14" s="2">
        <v>13</v>
      </c>
      <c r="B14" s="12"/>
      <c r="C14" s="2"/>
      <c r="D14" s="2"/>
      <c r="I14" s="13"/>
      <c r="J14" s="13"/>
    </row>
    <row r="15" spans="1:10" x14ac:dyDescent="0.25">
      <c r="A15" s="2">
        <v>14</v>
      </c>
      <c r="B15" s="12"/>
      <c r="C15" s="2"/>
      <c r="D15" s="2"/>
      <c r="H15" t="s">
        <v>11</v>
      </c>
      <c r="I15" s="15">
        <f>('Disruptive mood behavior'!B18*2.12)</f>
        <v>0</v>
      </c>
      <c r="J15" s="15">
        <f>('Disruptive mood behavior'!B18*1.2)</f>
        <v>0</v>
      </c>
    </row>
    <row r="16" spans="1:10" x14ac:dyDescent="0.25">
      <c r="A16" s="2">
        <v>15</v>
      </c>
      <c r="B16" s="12"/>
      <c r="C16" s="2"/>
      <c r="D16" s="2"/>
      <c r="H16" t="s">
        <v>12</v>
      </c>
      <c r="I16" s="15">
        <f>(ADHD!B9*2.5)</f>
        <v>0</v>
      </c>
      <c r="J16" s="15">
        <f>(ADHD!B9*2.78)</f>
        <v>0</v>
      </c>
    </row>
    <row r="17" spans="1:53" x14ac:dyDescent="0.25">
      <c r="A17" s="2">
        <v>16</v>
      </c>
      <c r="B17" s="12"/>
      <c r="C17" s="2"/>
      <c r="D17" s="2"/>
      <c r="H17" t="s">
        <v>13</v>
      </c>
      <c r="I17" s="15">
        <f>('1'!B9*0.05)</f>
        <v>0</v>
      </c>
      <c r="J17" s="15">
        <f>('1'!B9*1.08)</f>
        <v>0</v>
      </c>
    </row>
    <row r="18" spans="1:53" x14ac:dyDescent="0.25">
      <c r="A18" s="2">
        <v>17</v>
      </c>
      <c r="B18" s="12"/>
      <c r="C18" s="2"/>
      <c r="D18" s="2"/>
      <c r="H18" t="s">
        <v>14</v>
      </c>
      <c r="I18" s="15">
        <f>(Social!B9*0.14)</f>
        <v>0</v>
      </c>
      <c r="J18" s="15">
        <f>(Social!B9*1.24)</f>
        <v>0</v>
      </c>
    </row>
    <row r="19" spans="1:53" ht="15.75" thickBot="1" x14ac:dyDescent="0.3">
      <c r="A19" s="2">
        <v>18</v>
      </c>
      <c r="B19" s="12"/>
      <c r="C19" s="2"/>
      <c r="D19" s="2"/>
      <c r="H19" t="s">
        <v>15</v>
      </c>
      <c r="I19" s="16">
        <f>('Anxiety-Dysphoria'!B10*0.35)</f>
        <v>0</v>
      </c>
      <c r="J19" s="16">
        <f>('Anxiety-Dysphoria'!B10*0.99)</f>
        <v>0</v>
      </c>
    </row>
    <row r="20" spans="1:53" ht="15.75" thickBot="1" x14ac:dyDescent="0.3">
      <c r="A20" s="2">
        <v>19</v>
      </c>
      <c r="B20" s="12"/>
      <c r="C20" s="2"/>
      <c r="D20" s="2"/>
      <c r="H20" t="s">
        <v>19</v>
      </c>
      <c r="I20" s="17">
        <f>-5.56+I15+I16+I17-I18-I19</f>
        <v>-5.56</v>
      </c>
      <c r="J20" s="19">
        <f>-5.88+J15+J16+J17-J18-J19</f>
        <v>-5.88</v>
      </c>
    </row>
    <row r="21" spans="1:53" x14ac:dyDescent="0.25">
      <c r="A21" s="2">
        <v>20</v>
      </c>
      <c r="B21" s="12"/>
      <c r="C21" s="2"/>
      <c r="D21" s="2"/>
    </row>
    <row r="22" spans="1:53" x14ac:dyDescent="0.25">
      <c r="A22" s="2">
        <v>21</v>
      </c>
      <c r="B22" s="12"/>
      <c r="C22" s="2"/>
      <c r="D22" s="2"/>
      <c r="H22" s="25" t="s">
        <v>22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53" x14ac:dyDescent="0.25">
      <c r="A23" s="2">
        <v>22</v>
      </c>
      <c r="B23" s="12"/>
      <c r="C23" s="2"/>
      <c r="D23" s="2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53" x14ac:dyDescent="0.25">
      <c r="A24" s="2">
        <v>23</v>
      </c>
      <c r="B24" s="12"/>
      <c r="C24" s="2"/>
      <c r="D24" s="2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53" x14ac:dyDescent="0.25">
      <c r="A25" s="2">
        <v>24</v>
      </c>
      <c r="B25" s="12"/>
      <c r="C25" s="2"/>
      <c r="D25" s="2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</row>
    <row r="26" spans="1:53" x14ac:dyDescent="0.25">
      <c r="A26" s="2">
        <v>25</v>
      </c>
      <c r="B26" s="12"/>
      <c r="C26" s="2"/>
      <c r="D26" s="2"/>
    </row>
    <row r="27" spans="1:53" x14ac:dyDescent="0.25">
      <c r="A27" s="2">
        <v>26</v>
      </c>
      <c r="B27" s="12"/>
      <c r="C27" s="2"/>
      <c r="D27" s="2"/>
    </row>
    <row r="28" spans="1:53" ht="15.75" x14ac:dyDescent="0.25">
      <c r="A28" s="2">
        <v>27</v>
      </c>
      <c r="B28" s="12"/>
      <c r="C28" s="2"/>
      <c r="D28" s="2"/>
      <c r="H28" s="24" t="s">
        <v>20</v>
      </c>
      <c r="I28" s="24"/>
      <c r="J28" s="20">
        <f>SUM(B4,B5,B6,B7,B8,B10,B11,B12,B13,B15,B16,B17,B20,B21,B22,B23,B24,B25,B26,B27,B34,B35,B38,B42,B45)</f>
        <v>0</v>
      </c>
    </row>
    <row r="29" spans="1:53" x14ac:dyDescent="0.25">
      <c r="A29" s="2">
        <v>28</v>
      </c>
      <c r="B29" s="12"/>
      <c r="C29" s="2"/>
      <c r="D29" s="2"/>
    </row>
    <row r="30" spans="1:53" x14ac:dyDescent="0.25">
      <c r="A30" s="2">
        <v>29</v>
      </c>
      <c r="B30" s="12"/>
      <c r="C30" s="2"/>
      <c r="D30" s="2"/>
    </row>
    <row r="31" spans="1:53" x14ac:dyDescent="0.25">
      <c r="A31" s="2">
        <v>30</v>
      </c>
      <c r="B31" s="12"/>
      <c r="C31" s="2"/>
      <c r="D31" s="2"/>
    </row>
    <row r="32" spans="1:53" x14ac:dyDescent="0.25">
      <c r="A32" s="2">
        <v>31</v>
      </c>
      <c r="B32" s="12"/>
      <c r="C32" s="2"/>
      <c r="D32" s="2"/>
    </row>
    <row r="33" spans="1:26" x14ac:dyDescent="0.25">
      <c r="A33" s="2">
        <v>32</v>
      </c>
      <c r="B33" s="12"/>
      <c r="C33" s="2"/>
      <c r="D33" s="2"/>
    </row>
    <row r="34" spans="1:26" x14ac:dyDescent="0.25">
      <c r="A34" s="2">
        <v>33</v>
      </c>
      <c r="B34" s="12"/>
      <c r="C34" s="2"/>
      <c r="D34" s="2"/>
    </row>
    <row r="35" spans="1:26" x14ac:dyDescent="0.25">
      <c r="A35" s="2">
        <v>34</v>
      </c>
      <c r="B35" s="12"/>
      <c r="C35" s="2"/>
      <c r="D35" s="2"/>
    </row>
    <row r="36" spans="1:26" x14ac:dyDescent="0.25">
      <c r="A36" s="2">
        <v>35</v>
      </c>
      <c r="B36" s="12"/>
      <c r="C36" s="2"/>
      <c r="D36" s="2"/>
    </row>
    <row r="37" spans="1:26" x14ac:dyDescent="0.25">
      <c r="A37" s="2">
        <v>36</v>
      </c>
      <c r="B37" s="12"/>
      <c r="C37" s="2"/>
      <c r="D37" s="2"/>
    </row>
    <row r="38" spans="1:26" x14ac:dyDescent="0.25">
      <c r="A38" s="2">
        <v>37</v>
      </c>
      <c r="B38" s="12"/>
      <c r="C38" s="2"/>
      <c r="D38" s="2"/>
    </row>
    <row r="39" spans="1:26" x14ac:dyDescent="0.25">
      <c r="A39" s="2">
        <v>38</v>
      </c>
      <c r="B39" s="12"/>
      <c r="C39" s="2"/>
      <c r="D39" s="2"/>
    </row>
    <row r="40" spans="1:26" x14ac:dyDescent="0.25">
      <c r="A40" s="2">
        <v>39</v>
      </c>
      <c r="B40" s="12"/>
      <c r="C40" s="2"/>
      <c r="D40" s="2"/>
    </row>
    <row r="41" spans="1:26" x14ac:dyDescent="0.25">
      <c r="A41" s="2">
        <v>40</v>
      </c>
      <c r="B41" s="12"/>
      <c r="C41" s="2"/>
      <c r="D41" s="2"/>
    </row>
    <row r="42" spans="1:26" x14ac:dyDescent="0.25">
      <c r="A42" s="2">
        <v>41</v>
      </c>
      <c r="B42" s="12"/>
      <c r="C42" s="2"/>
      <c r="D42" s="2"/>
    </row>
    <row r="43" spans="1:26" x14ac:dyDescent="0.25">
      <c r="A43" s="2">
        <v>42</v>
      </c>
      <c r="B43" s="12"/>
      <c r="C43" s="2"/>
      <c r="D43" s="2"/>
    </row>
    <row r="44" spans="1:26" x14ac:dyDescent="0.25">
      <c r="A44" s="2">
        <v>43</v>
      </c>
      <c r="B44" s="12"/>
      <c r="C44" s="2"/>
      <c r="D44" s="2"/>
    </row>
    <row r="45" spans="1:26" x14ac:dyDescent="0.25">
      <c r="A45" s="2">
        <v>44</v>
      </c>
      <c r="B45" s="12"/>
      <c r="C45" s="2"/>
      <c r="D45" s="2"/>
    </row>
    <row r="46" spans="1:26" x14ac:dyDescent="0.25">
      <c r="A46" s="2">
        <v>45</v>
      </c>
      <c r="B46" s="12"/>
      <c r="C46" s="2"/>
      <c r="D46" s="2"/>
    </row>
    <row r="47" spans="1:26" x14ac:dyDescent="0.25">
      <c r="A47" s="2" t="s">
        <v>8</v>
      </c>
      <c r="B47" s="2">
        <f>SUM(B2:B46)</f>
        <v>0</v>
      </c>
      <c r="C47" s="23" t="s">
        <v>21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x14ac:dyDescent="0.25">
      <c r="A48" s="2"/>
      <c r="B48" s="2"/>
      <c r="C48" s="2"/>
      <c r="D48" s="2"/>
    </row>
    <row r="49" spans="1:4" x14ac:dyDescent="0.25">
      <c r="A49" s="2"/>
      <c r="B49" s="2"/>
      <c r="C49" s="2"/>
      <c r="D49" s="2"/>
    </row>
    <row r="50" spans="1:4" x14ac:dyDescent="0.25">
      <c r="A50" s="2"/>
      <c r="B50" s="2"/>
      <c r="C50" s="2"/>
      <c r="D50" s="2"/>
    </row>
    <row r="51" spans="1:4" x14ac:dyDescent="0.25">
      <c r="A51" s="2"/>
      <c r="B51" s="2"/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/>
      <c r="B53" s="2"/>
      <c r="C53" s="2"/>
      <c r="D53" s="2"/>
    </row>
  </sheetData>
  <mergeCells count="4">
    <mergeCell ref="I12:J12"/>
    <mergeCell ref="C47:Z47"/>
    <mergeCell ref="H28:I28"/>
    <mergeCell ref="H22:AB25"/>
  </mergeCells>
  <conditionalFormatting sqref="I20:J20">
    <cfRule type="cellIs" dxfId="0" priority="5" operator="greater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Disruptive mood behavior</vt:lpstr>
      <vt:lpstr>ADHD</vt:lpstr>
      <vt:lpstr>Academics</vt:lpstr>
      <vt:lpstr>1</vt:lpstr>
      <vt:lpstr>Social</vt:lpstr>
      <vt:lpstr>Anxiety-Dysphoria</vt:lpstr>
      <vt:lpstr>Enter-Responses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Worthen</dc:creator>
  <cp:lastModifiedBy>Mark D Worthen PsyD</cp:lastModifiedBy>
  <dcterms:created xsi:type="dcterms:W3CDTF">2022-03-04T15:40:58Z</dcterms:created>
  <dcterms:modified xsi:type="dcterms:W3CDTF">2024-12-01T18:51:04Z</dcterms:modified>
</cp:coreProperties>
</file>